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7206624\Documents\F5\Concours\Concours 2026\"/>
    </mc:Choice>
  </mc:AlternateContent>
  <xr:revisionPtr revIDLastSave="0" documentId="13_ncr:1_{CD28A3B2-4C65-46EF-824E-8E0FCF2CCC01}" xr6:coauthVersionLast="47" xr6:coauthVersionMax="47" xr10:uidLastSave="{00000000-0000-0000-0000-000000000000}"/>
  <bookViews>
    <workbookView xWindow="345" yWindow="780" windowWidth="28455" windowHeight="14700" tabRatio="500" xr2:uid="{00000000-000D-0000-FFFF-FFFF00000000}"/>
  </bookViews>
  <sheets>
    <sheet name="FAI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H12" i="1" l="1" a="1"/>
  <c r="H12" i="1" s="1"/>
  <c r="H14" i="1" s="1"/>
  <c r="G12" i="1" a="1"/>
  <c r="G12" i="1" s="1"/>
  <c r="G14" i="1" s="1"/>
  <c r="F12" i="1" a="1"/>
  <c r="F12" i="1" s="1"/>
  <c r="F14" i="1" s="1"/>
  <c r="E12" i="1" a="1"/>
  <c r="E12" i="1" s="1"/>
  <c r="E14" i="1" s="1"/>
  <c r="D12" i="1" a="1"/>
  <c r="D12" i="1" s="1"/>
  <c r="D14" i="1" s="1"/>
  <c r="C12" i="1" a="1"/>
  <c r="C12" i="1" s="1"/>
  <c r="C14" i="1" s="1"/>
  <c r="B12" i="1" a="1"/>
  <c r="B12" i="1" s="1"/>
  <c r="B14" i="1" s="1"/>
  <c r="L10" i="1"/>
  <c r="L11" i="1"/>
  <c r="L18" i="1"/>
  <c r="H11" i="1"/>
  <c r="G11" i="1"/>
  <c r="F11" i="1"/>
  <c r="E11" i="1"/>
  <c r="D11" i="1"/>
  <c r="C11" i="1"/>
  <c r="B11" i="1"/>
  <c r="L16" i="1"/>
  <c r="L15" i="1"/>
  <c r="L14" i="1"/>
  <c r="L13" i="1"/>
  <c r="A14" i="1"/>
  <c r="A12" i="1"/>
  <c r="L17" i="1"/>
  <c r="L12" i="1"/>
  <c r="L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<sst xmlns="http://schemas.openxmlformats.org/spreadsheetml/2006/main" count="16" uniqueCount="16">
  <si>
    <t>DE HAUWERE S. (14665)</t>
  </si>
  <si>
    <t>(Punten op 1000)</t>
  </si>
  <si>
    <t>(Points sur 1000)</t>
  </si>
  <si>
    <t>#Vluchten</t>
  </si>
  <si>
    <t>2/3 beste</t>
  </si>
  <si>
    <t xml:space="preserve">Aantal vluchten die meetellen: </t>
  </si>
  <si>
    <t>Classsement / Klassement</t>
  </si>
  <si>
    <t>LEFEBVRE H. (120420)</t>
  </si>
  <si>
    <t>BECKERS D. (13226)</t>
  </si>
  <si>
    <t>LERAT A. (14909)</t>
  </si>
  <si>
    <t>LEFEBVRE G. (29499)</t>
  </si>
  <si>
    <t>Anthisnes (CRPAL)</t>
  </si>
  <si>
    <t>Thumaide (EAB)</t>
  </si>
  <si>
    <t>BONNEAU M. (29068)</t>
  </si>
  <si>
    <t>&lt;-</t>
  </si>
  <si>
    <t>CRAVILLON G. (30645)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</si>
</sst>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"/>
    <numFmt numFmtId="165" formatCode="0.0"/>
  </numFmts>
  <fonts count="7" x14ac:knownFonts="1">
    <font>
      <sz val="1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1" xfId="0" applyNumberFormat="1" applyFont="1" applyBorder="1" applyAlignment="1">
      <alignment horizontal="center" vertical="center" textRotation="180"/>
    </xf>
    <xf numFmtId="1" fontId="1" fillId="0" borderId="1" xfId="0" applyNumberFormat="1" applyFont="1" applyBorder="1" applyAlignment="1">
      <alignment horizontal="center" vertical="center" textRotation="180"/>
    </xf>
    <xf numFmtId="1" fontId="2" fillId="0" borderId="0" xfId="0" applyNumberFormat="1" applyFont="1" applyAlignment="1">
      <alignment horizontal="left" vertical="center" textRotation="180"/>
    </xf>
    <xf numFmtId="164" fontId="1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center"/>
    </xf>
    <xf numFmtId="1" fontId="2" fillId="0" borderId="0" xfId="0" applyNumberFormat="1" applyFont="1"/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="120" zoomScaleNormal="120" workbookViewId="0">
      <selection activeCell="K10" sqref="K10"/>
    </sheetView>
  </sheetViews>
  <sheetFormatPr defaultColWidth="8.5703125" defaultRowHeight="12.75" x14ac:dyDescent="0.2"/>
  <cols>
    <col min="1" max="1" width="34.42578125" customWidth="1"/>
    <col min="11" max="11" width="11" customWidth="1"/>
  </cols>
  <sheetData>
    <row r="1" spans="1:13" s="3" customFormat="1" ht="107.25" customHeight="1" x14ac:dyDescent="0.2">
      <c r="A1" s="1"/>
      <c r="B1" s="2" t="s">
        <v>0</v>
      </c>
      <c r="C1" s="2" t="s">
        <v>7</v>
      </c>
      <c r="D1" s="2" t="s">
        <v>8</v>
      </c>
      <c r="E1" s="2" t="s">
        <v>10</v>
      </c>
      <c r="F1" s="2" t="s">
        <v>9</v>
      </c>
      <c r="G1" s="2" t="s">
        <v>15</v>
      </c>
      <c r="H1" s="2" t="s">
        <v>13</v>
      </c>
    </row>
    <row r="2" spans="1:13" x14ac:dyDescent="0.2">
      <c r="A2" s="4">
        <v>46186</v>
      </c>
      <c r="B2" s="10">
        <v>958.9</v>
      </c>
      <c r="C2" s="10">
        <v>929.7</v>
      </c>
      <c r="D2" s="10">
        <v>912.3</v>
      </c>
      <c r="E2" s="10">
        <v>1000</v>
      </c>
      <c r="F2" s="10">
        <v>945.2</v>
      </c>
      <c r="G2" s="10">
        <v>0</v>
      </c>
      <c r="H2" s="10">
        <v>0</v>
      </c>
      <c r="I2" s="5" t="s">
        <v>1</v>
      </c>
    </row>
    <row r="3" spans="1:13" x14ac:dyDescent="0.2">
      <c r="A3" s="9" t="s">
        <v>12</v>
      </c>
      <c r="B3" s="6">
        <v>973.1</v>
      </c>
      <c r="C3" s="6">
        <v>1000</v>
      </c>
      <c r="D3" s="6">
        <v>899.5</v>
      </c>
      <c r="E3" s="6">
        <v>991.9</v>
      </c>
      <c r="F3" s="6">
        <v>941.7</v>
      </c>
      <c r="G3" s="6">
        <v>0</v>
      </c>
      <c r="H3" s="6">
        <v>0</v>
      </c>
      <c r="I3" s="7" t="s">
        <v>2</v>
      </c>
    </row>
    <row r="4" spans="1:13" x14ac:dyDescent="0.2">
      <c r="A4" s="4"/>
      <c r="B4" s="6">
        <v>969.8</v>
      </c>
      <c r="C4" s="6">
        <v>1000</v>
      </c>
      <c r="D4" s="6">
        <v>926.7</v>
      </c>
      <c r="E4" s="6">
        <v>985.3</v>
      </c>
      <c r="F4" s="6">
        <v>965.2</v>
      </c>
      <c r="G4" s="6">
        <v>0</v>
      </c>
      <c r="H4" s="6">
        <v>0</v>
      </c>
    </row>
    <row r="5" spans="1:13" ht="11.25" customHeight="1" thickBot="1" x14ac:dyDescent="0.25">
      <c r="A5" s="8"/>
      <c r="B5" s="11">
        <v>977.8</v>
      </c>
      <c r="C5" s="11">
        <v>1000</v>
      </c>
      <c r="D5" s="11">
        <v>924.4</v>
      </c>
      <c r="E5" s="11">
        <v>925.3</v>
      </c>
      <c r="F5" s="11">
        <v>884.3</v>
      </c>
      <c r="G5" s="11">
        <v>0</v>
      </c>
      <c r="H5" s="11">
        <v>0</v>
      </c>
    </row>
    <row r="6" spans="1:13" ht="12" customHeight="1" x14ac:dyDescent="0.2">
      <c r="A6" s="9">
        <v>45809</v>
      </c>
      <c r="B6" s="10">
        <v>0</v>
      </c>
      <c r="C6" s="10">
        <v>1000</v>
      </c>
      <c r="D6" s="10">
        <v>0</v>
      </c>
      <c r="E6" s="10">
        <v>990.8</v>
      </c>
      <c r="F6" s="10">
        <v>978.8</v>
      </c>
      <c r="G6" s="10">
        <v>721.9</v>
      </c>
      <c r="H6" s="10">
        <v>666.7</v>
      </c>
    </row>
    <row r="7" spans="1:13" x14ac:dyDescent="0.2">
      <c r="A7" s="4" t="s">
        <v>11</v>
      </c>
      <c r="B7" s="6">
        <v>0</v>
      </c>
      <c r="C7" s="6">
        <v>1000</v>
      </c>
      <c r="D7" s="6">
        <v>0</v>
      </c>
      <c r="E7" s="6">
        <v>992.7</v>
      </c>
      <c r="F7" s="6">
        <v>923.9</v>
      </c>
      <c r="G7" s="6">
        <v>717.4</v>
      </c>
      <c r="H7" s="6">
        <v>714.7</v>
      </c>
      <c r="K7" s="12" t="s">
        <v>3</v>
      </c>
      <c r="L7" s="12" t="s">
        <v>4</v>
      </c>
    </row>
    <row r="8" spans="1:13" x14ac:dyDescent="0.2">
      <c r="A8" s="4"/>
      <c r="B8" s="6">
        <v>0</v>
      </c>
      <c r="C8" s="6">
        <v>979.9</v>
      </c>
      <c r="D8" s="6">
        <v>0</v>
      </c>
      <c r="E8" s="6">
        <v>1000</v>
      </c>
      <c r="F8" s="6">
        <v>964.4</v>
      </c>
      <c r="G8" s="6">
        <v>762.8</v>
      </c>
      <c r="H8" s="6">
        <v>731.8</v>
      </c>
      <c r="K8">
        <v>9</v>
      </c>
      <c r="L8">
        <f t="shared" ref="L8:L12" si="0">ROUNDUP((K8*2/3),0)</f>
        <v>6</v>
      </c>
    </row>
    <row r="9" spans="1:13" x14ac:dyDescent="0.2">
      <c r="A9" s="21"/>
      <c r="B9" s="22">
        <v>0</v>
      </c>
      <c r="C9" s="22">
        <v>1000</v>
      </c>
      <c r="D9" s="22">
        <v>0</v>
      </c>
      <c r="E9" s="22">
        <v>986.3</v>
      </c>
      <c r="F9" s="22">
        <v>968</v>
      </c>
      <c r="G9" s="22">
        <v>662.1</v>
      </c>
      <c r="H9" s="22">
        <v>676.7</v>
      </c>
    </row>
    <row r="10" spans="1:13" ht="13.5" thickBot="1" x14ac:dyDescent="0.25">
      <c r="A10" s="8"/>
      <c r="B10" s="11">
        <v>0</v>
      </c>
      <c r="C10" s="11">
        <v>1000</v>
      </c>
      <c r="D10" s="11">
        <v>0</v>
      </c>
      <c r="E10" s="11">
        <v>969.1</v>
      </c>
      <c r="F10" s="11">
        <v>962.7</v>
      </c>
      <c r="G10" s="11">
        <v>678.2</v>
      </c>
      <c r="H10" s="11">
        <v>587.20000000000005</v>
      </c>
      <c r="K10">
        <v>8</v>
      </c>
      <c r="L10">
        <f>ROUNDUP((K10*2/3),0)</f>
        <v>6</v>
      </c>
    </row>
    <row r="11" spans="1:13" x14ac:dyDescent="0.2">
      <c r="A11" s="13"/>
      <c r="B11" s="14">
        <f>SUM(B2:B10)</f>
        <v>3879.6000000000004</v>
      </c>
      <c r="C11" s="14">
        <f>SUM(C2:C10)</f>
        <v>8909.5999999999985</v>
      </c>
      <c r="D11" s="14">
        <f>SUM(D2:D10)</f>
        <v>3662.9</v>
      </c>
      <c r="E11" s="14">
        <f>SUM(E2:E10)</f>
        <v>8841.4</v>
      </c>
      <c r="F11" s="14">
        <f>SUM(F2:F10)</f>
        <v>8534.2000000000007</v>
      </c>
      <c r="G11" s="14">
        <f>SUM(G2:G10)</f>
        <v>3542.3999999999996</v>
      </c>
      <c r="H11" s="14">
        <f>SUM(H2:H10)</f>
        <v>3377.0999999999995</v>
      </c>
      <c r="K11">
        <v>9</v>
      </c>
      <c r="L11">
        <f>ROUNDUP((K11*2/3),0)</f>
        <v>6</v>
      </c>
      <c r="M11" t="s">
        <v>14</v>
      </c>
    </row>
    <row r="12" spans="1:13" x14ac:dyDescent="0.2">
      <c r="A12" s="13" t="str">
        <f>N19 &amp; " meilleurs / beste"</f>
        <v>6 meilleurs / beste</v>
      </c>
      <c r="B12" s="14" cm="1">
        <f t="array" ref="B12">SUMPRODUCT(LARGE(B2:B10,{1;2;3;4;5;6}))</f>
        <v>3879.6</v>
      </c>
      <c r="C12" s="14" cm="1">
        <f t="array" ref="C12">SUMPRODUCT(LARGE(C2:C10,{1;2;3;4;5;6}))</f>
        <v>6000</v>
      </c>
      <c r="D12" s="14" cm="1">
        <f t="array" ref="D12">SUMPRODUCT(LARGE(D2:D10,{1;2;3;4;5;6}))</f>
        <v>3662.8999999999996</v>
      </c>
      <c r="E12" s="14" cm="1">
        <f t="array" ref="E12">SUMPRODUCT(LARGE(E2:E10,{1;2;3;4;5;6}))</f>
        <v>5961.7</v>
      </c>
      <c r="F12" s="14" cm="1">
        <f t="array" ref="F12">SUMPRODUCT(LARGE(F2:F10,{1;2;3;4;5;6}))</f>
        <v>5784.3</v>
      </c>
      <c r="G12" s="14" cm="1">
        <f t="array" ref="G12">SUMPRODUCT(LARGE(G2:G10,{1;2;3;4;5;6}))</f>
        <v>3542.4</v>
      </c>
      <c r="H12" s="14" cm="1">
        <f t="array" ref="H12">SUMPRODUCT(LARGE(H2:H10,{1;2;3;4;5;6}))</f>
        <v>3377.0999999999995</v>
      </c>
      <c r="K12">
        <v>10</v>
      </c>
      <c r="L12">
        <f>ROUNDUP((K12*2/3),0)</f>
        <v>7</v>
      </c>
    </row>
    <row r="13" spans="1:13" x14ac:dyDescent="0.2">
      <c r="A13" s="15" t="s">
        <v>6</v>
      </c>
      <c r="B13" s="19"/>
      <c r="C13" s="19"/>
      <c r="D13" s="18"/>
      <c r="E13" s="19"/>
      <c r="F13" s="18"/>
      <c r="G13" s="18"/>
      <c r="H13" s="18"/>
      <c r="K13">
        <v>12</v>
      </c>
      <c r="L13">
        <f>ROUNDUP((K13*2/3),0)</f>
        <v>8</v>
      </c>
    </row>
    <row r="14" spans="1:13" x14ac:dyDescent="0.2">
      <c r="A14" s="12" t="str">
        <f>"Moyen meilleur " &amp; N19 &amp; " beste gemiddelde"</f>
        <v>Moyen meilleur 6 beste gemiddelde</v>
      </c>
      <c r="B14" s="16">
        <f>B12/$N$19</f>
        <v>646.6</v>
      </c>
      <c r="C14" s="16">
        <f>C12/$N$19</f>
        <v>1000</v>
      </c>
      <c r="D14" s="16">
        <f>D12/$N$19</f>
        <v>610.48333333333323</v>
      </c>
      <c r="E14" s="16">
        <f>E12/$N$19</f>
        <v>993.61666666666667</v>
      </c>
      <c r="F14" s="16">
        <f>F12/$N$19</f>
        <v>964.05000000000007</v>
      </c>
      <c r="G14" s="16">
        <f>G12/$N$19</f>
        <v>590.4</v>
      </c>
      <c r="H14" s="16">
        <f>H12/$N$19</f>
        <v>562.84999999999991</v>
      </c>
      <c r="K14">
        <v>13</v>
      </c>
      <c r="L14">
        <f>ROUNDUP((K14*2/3),0)</f>
        <v>9</v>
      </c>
    </row>
    <row r="15" spans="1:13" x14ac:dyDescent="0.2">
      <c r="B15" s="23">
        <v>4</v>
      </c>
      <c r="C15" s="20">
        <v>1</v>
      </c>
      <c r="D15" s="17">
        <v>5</v>
      </c>
      <c r="E15" s="20">
        <v>2</v>
      </c>
      <c r="F15" s="20">
        <v>3</v>
      </c>
      <c r="G15" s="17">
        <v>6</v>
      </c>
      <c r="H15" s="17">
        <v>7</v>
      </c>
      <c r="K15">
        <v>14</v>
      </c>
      <c r="L15">
        <f>ROUNDUP((K15*2/3),0)</f>
        <v>10</v>
      </c>
    </row>
    <row r="16" spans="1:13" x14ac:dyDescent="0.2">
      <c r="K16">
        <v>15</v>
      </c>
      <c r="L16">
        <f>ROUNDUP((K16*2/3),0)</f>
        <v>10</v>
      </c>
    </row>
    <row r="17" spans="11:14" x14ac:dyDescent="0.2">
      <c r="K17">
        <v>17</v>
      </c>
      <c r="L17">
        <f>ROUNDUP((K17*2/3),0)</f>
        <v>12</v>
      </c>
    </row>
    <row r="18" spans="11:14" x14ac:dyDescent="0.2">
      <c r="K18">
        <v>18</v>
      </c>
      <c r="L18">
        <f>ROUNDUP((K18*2/3),0)</f>
        <v>12</v>
      </c>
    </row>
    <row r="19" spans="11:14" x14ac:dyDescent="0.2">
      <c r="K19" t="s">
        <v>5</v>
      </c>
      <c r="N19">
        <v>6</v>
      </c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  <headerFooter>
    <oddHeader>&amp;LF5B - FAI - Classement final 2017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DUFOUR Jean-Luc</dc:creator>
  <dc:description/>
  <cp:lastModifiedBy>Dieter Beckers</cp:lastModifiedBy>
  <cp:revision>20</cp:revision>
  <cp:lastPrinted>2016-10-03T08:10:02Z</cp:lastPrinted>
  <dcterms:created xsi:type="dcterms:W3CDTF">2002-06-07T20:33:47Z</dcterms:created>
  <dcterms:modified xsi:type="dcterms:W3CDTF">2026-09-21T07:03:32Z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